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EC2B"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Le rapport" sheetId="2" state="visible" r:id="rId2"/>
    <sheet xmlns:r="http://schemas.openxmlformats.org/officeDocument/2006/relationships" name="3. Enquêter" sheetId="3" state="visible" r:id="rId3"/>
    <sheet xmlns:r="http://schemas.openxmlformats.org/officeDocument/2006/relationships" name="4. Valoriser" sheetId="4" state="visible" r:id="rId4"/>
    <sheet xmlns:r="http://schemas.openxmlformats.org/officeDocument/2006/relationships" name="5. Le taux" sheetId="5" state="visible" r:id="rId5"/>
    <sheet xmlns:r="http://schemas.openxmlformats.org/officeDocument/2006/relationships" name="6. Score &amp; corrigé" sheetId="6" state="visible" r:id="rId6"/>
    <sheet xmlns:r="http://schemas.openxmlformats.org/officeDocument/2006/relationships" name="REF" sheetId="7" state="hidden" r:id="rId7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\+#,##0;\-#,##0;0"/>
    <numFmt numFmtId="165" formatCode="#,##0.00&quot; €&quot;;\-#,##0.00&quot; €&quot;;0.00&quot; €&quot;"/>
    <numFmt numFmtId="166" formatCode="0.00&quot; kg&quot;;\-0.00&quot; kg&quot;;0.00&quot; kg&quot;"/>
    <numFmt numFmtId="167" formatCode="0.00&quot; €&quot;"/>
    <numFmt numFmtId="168" formatCode="0.00&quot; %&quot;"/>
    <numFmt numFmtId="169" formatCode="0 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color rgb="001A3A5C"/>
      <sz val="9"/>
    </font>
    <font>
      <name val="Calibri"/>
      <color rgb="001A3A5C"/>
      <sz val="9.5"/>
    </font>
    <font>
      <name val="Calibri"/>
      <b val="1"/>
      <color rgb="0092400E"/>
      <sz val="10"/>
    </font>
    <font>
      <name val="Calibri"/>
      <b val="1"/>
      <color rgb="0015803D"/>
      <sz val="10"/>
    </font>
  </fonts>
  <fills count="11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DCFCE7"/>
        <bgColor rgb="00DCFCE7"/>
      </patternFill>
    </fill>
    <fill>
      <patternFill patternType="solid">
        <fgColor rgb="00F4F8FC"/>
        <bgColor rgb="00F4F8FC"/>
      </patternFill>
    </fill>
    <fill>
      <patternFill patternType="solid">
        <fgColor rgb="00D3F1EA"/>
        <bgColor rgb="00D3F1EA"/>
      </patternFill>
    </fill>
    <fill>
      <patternFill patternType="solid">
        <fgColor rgb="00EEF3F9"/>
        <bgColor rgb="00EEF3F9"/>
      </patternFill>
    </fill>
    <fill>
      <patternFill patternType="solid">
        <fgColor rgb="00FFF7E0"/>
        <bgColor rgb="00FFF7E0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3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2" fillId="7" borderId="1" applyAlignment="1" pivotButton="0" quotePrefix="0" xfId="0">
      <alignment vertical="center"/>
    </xf>
    <xf numFmtId="3" fontId="4" fillId="7" borderId="1" applyAlignment="1" pivotButton="0" quotePrefix="0" xfId="0">
      <alignment horizontal="center" vertical="center"/>
    </xf>
    <xf numFmtId="2" fontId="4" fillId="7" borderId="1" applyAlignment="1" pivotButton="0" quotePrefix="0" xfId="0">
      <alignment horizontal="center" vertical="center"/>
    </xf>
    <xf numFmtId="0" fontId="2" fillId="8" borderId="0" applyAlignment="1" pivotButton="0" quotePrefix="0" xfId="0">
      <alignment vertical="center" wrapText="1"/>
    </xf>
    <xf numFmtId="0" fontId="6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164" fontId="4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4" fillId="7" borderId="1" applyAlignment="1" pivotButton="0" quotePrefix="0" xfId="0">
      <alignment vertical="center"/>
    </xf>
    <xf numFmtId="166" fontId="4" fillId="4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 wrapText="1"/>
    </xf>
    <xf numFmtId="164" fontId="4" fillId="7" borderId="1" applyAlignment="1" pivotButton="0" quotePrefix="0" xfId="0">
      <alignment horizontal="center" vertical="center"/>
    </xf>
    <xf numFmtId="166" fontId="4" fillId="0" borderId="1" applyAlignment="1" pivotButton="0" quotePrefix="0" xfId="0">
      <alignment horizontal="center" vertical="center"/>
    </xf>
    <xf numFmtId="166" fontId="4" fillId="7" borderId="1" applyAlignment="1" pivotButton="0" quotePrefix="0" xfId="0">
      <alignment horizontal="center" vertical="center"/>
    </xf>
    <xf numFmtId="0" fontId="2" fillId="9" borderId="1" applyAlignment="1" pivotButton="0" quotePrefix="0" xfId="0">
      <alignment horizontal="center" vertical="center"/>
    </xf>
    <xf numFmtId="0" fontId="7" fillId="7" borderId="1" applyAlignment="1" pivotButton="0" quotePrefix="0" xfId="0">
      <alignment vertical="top" wrapText="1"/>
    </xf>
    <xf numFmtId="0" fontId="8" fillId="0" borderId="1" applyAlignment="1" pivotButton="0" quotePrefix="0" xfId="0">
      <alignment vertical="center" wrapText="1"/>
    </xf>
    <xf numFmtId="0" fontId="8" fillId="7" borderId="1" applyAlignment="1" pivotButton="0" quotePrefix="0" xfId="0">
      <alignment vertical="center" wrapText="1"/>
    </xf>
    <xf numFmtId="167" fontId="4" fillId="4" borderId="1" applyAlignment="1" pivotButton="0" quotePrefix="0" xfId="0">
      <alignment horizontal="center" vertical="center"/>
    </xf>
    <xf numFmtId="0" fontId="9" fillId="10" borderId="0" applyAlignment="1" pivotButton="0" quotePrefix="0" xfId="0">
      <alignment vertical="center" wrapText="1"/>
    </xf>
    <xf numFmtId="168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169" fontId="2" fillId="0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4" fillId="7" borderId="1" applyAlignment="1" pivotButton="0" quotePrefix="0" xfId="0">
      <alignment horizontal="center" vertical="center"/>
    </xf>
    <xf numFmtId="169" fontId="2" fillId="7" borderId="1" applyAlignment="1" pivotButton="0" quotePrefix="0" xfId="0">
      <alignment horizontal="center" vertical="center"/>
    </xf>
    <xf numFmtId="0" fontId="10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vertical="center" wrapText="1"/>
    </xf>
    <xf numFmtId="0" fontId="2" fillId="9" borderId="1" applyAlignment="1" pivotButton="0" quotePrefix="0" xfId="0">
      <alignment vertical="center"/>
    </xf>
    <xf numFmtId="169" fontId="2" fillId="9" borderId="1" applyAlignment="1" pivotButton="0" quotePrefix="0" xfId="0">
      <alignment horizontal="center" vertical="center"/>
    </xf>
    <xf numFmtId="0" fontId="2" fillId="8" borderId="1" applyAlignment="1" pivotButton="0" quotePrefix="0" xfId="0">
      <alignment vertical="center" wrapText="1"/>
    </xf>
  </cellXfs>
  <cellStyles count="1">
    <cellStyle name="Normal" xfId="0" builtinId="0" hidden="0"/>
  </cellStyles>
  <dxfs count="2">
    <dxf>
      <font>
        <name val="Calibri"/>
        <b val="1"/>
        <color rgb="0015803D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B91C1C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3" customWidth="1" min="9" max="9"/>
  </cols>
  <sheetData>
    <row r="1"/>
    <row r="2" ht="30" customHeight="1">
      <c r="B2" s="1" t="inlineStr">
        <is>
          <t>RÉVISION AUTONOME — L’ÉPICERIE VRAC « AU GRAIN PRÈS »</t>
        </is>
      </c>
    </row>
    <row r="3" ht="20" customHeight="1">
      <c r="B3" s="2" t="inlineStr">
        <is>
          <t>À faire seul, après la séance · module Inventaires et démarque · AMUM · BC01 compétence n° 1</t>
        </is>
      </c>
    </row>
    <row r="4"/>
    <row r="5">
      <c r="B5" s="3" t="inlineStr">
        <is>
          <t>Comment lire ce classeur</t>
        </is>
      </c>
    </row>
    <row r="6" ht="29.8" customHeight="1">
      <c r="B6" s="4" t="inlineStr">
        <is>
          <t>Case JAUNE  —  un nombre à calculer</t>
        </is>
      </c>
      <c r="C6" s="5" t="n"/>
      <c r="D6" s="6" t="inlineStr">
        <is>
          <t>Case BLEUE  —  un choix dans la liste</t>
        </is>
      </c>
      <c r="E6" s="5" t="n"/>
      <c r="F6" s="5" t="n"/>
      <c r="G6" s="7" t="inlineStr">
        <is>
          <t>Contrôle  —  ✓ juste, ✗ faux</t>
        </is>
      </c>
      <c r="H6" s="5" t="n"/>
    </row>
    <row r="7" ht="20" customHeight="1">
      <c r="B7" s="8" t="inlineStr">
        <is>
          <t>La colonne « Contrôle » se remplit toute seule à chaque saisie.
Les écarts s’écrivent SIGNÉS — un manquant en négatif, un excédent en positif — et le signe se garde jusqu’aux euros.
Les pesées s’écrivent en kilos, avec deux décimales.</t>
        </is>
      </c>
      <c r="C7" s="5" t="n"/>
      <c r="D7" s="5" t="n"/>
      <c r="E7" s="5" t="n"/>
      <c r="F7" s="5" t="n"/>
      <c r="G7" s="5" t="n"/>
      <c r="H7" s="5" t="n"/>
    </row>
    <row r="8" ht="20" customHeight="1">
      <c r="B8" s="5" t="n"/>
      <c r="C8" s="5" t="n"/>
      <c r="D8" s="5" t="n"/>
      <c r="E8" s="5" t="n"/>
      <c r="F8" s="5" t="n"/>
      <c r="G8" s="5" t="n"/>
      <c r="H8" s="5" t="n"/>
    </row>
    <row r="9" ht="20" customHeight="1">
      <c r="B9" s="5" t="n"/>
      <c r="C9" s="5" t="n"/>
      <c r="D9" s="5" t="n"/>
      <c r="E9" s="5" t="n"/>
      <c r="F9" s="5" t="n"/>
      <c r="G9" s="5" t="n"/>
      <c r="H9" s="5" t="n"/>
    </row>
    <row r="10"/>
    <row r="11">
      <c r="B11" s="3" t="inlineStr">
        <is>
          <t>Le contexte</t>
        </is>
      </c>
    </row>
    <row r="12" ht="21" customHeight="1">
      <c r="B12" s="8" t="inlineStr">
        <is>
          <t>« AU GRAIN PRÈS » est une épicerie vrac de centre-ville de 85 m², 900 références, 3 personnes. Vous en êtes l’assistant manager.
L’inventaire tournant se compte le lundi — le jour de fermeture : le magasin dort, rien à bloquer. Ce n’est pas la logique de la supérette du cours — et c’est la première chose à comprendre : le principe s’adapte au magasin.
Ce lundi, trois références à l’unité et trois silos de vrac ont été comptés et pesés. À vous de produire le rapport, de mener l’enquête, de valoriser et de conclure.</t>
        </is>
      </c>
      <c r="C12" s="5" t="n"/>
      <c r="D12" s="5" t="n"/>
      <c r="E12" s="5" t="n"/>
      <c r="F12" s="5" t="n"/>
      <c r="G12" s="5" t="n"/>
      <c r="H12" s="5" t="n"/>
    </row>
    <row r="13" ht="21" customHeight="1">
      <c r="B13" s="5" t="n"/>
      <c r="C13" s="5" t="n"/>
      <c r="D13" s="5" t="n"/>
      <c r="E13" s="5" t="n"/>
      <c r="F13" s="5" t="n"/>
      <c r="G13" s="5" t="n"/>
      <c r="H13" s="5" t="n"/>
    </row>
    <row r="14" ht="21" customHeight="1">
      <c r="B14" s="5" t="n"/>
      <c r="C14" s="5" t="n"/>
      <c r="D14" s="5" t="n"/>
      <c r="E14" s="5" t="n"/>
      <c r="F14" s="5" t="n"/>
      <c r="G14" s="5" t="n"/>
      <c r="H14" s="5" t="n"/>
    </row>
    <row r="15" ht="21" customHeight="1">
      <c r="B15" s="5" t="n"/>
      <c r="C15" s="5" t="n"/>
      <c r="D15" s="5" t="n"/>
      <c r="E15" s="5" t="n"/>
      <c r="F15" s="5" t="n"/>
      <c r="G15" s="5" t="n"/>
      <c r="H15" s="5" t="n"/>
    </row>
    <row r="16"/>
    <row r="17">
      <c r="B17" s="3" t="inlineStr">
        <is>
          <t>Les données du comptage — références à l’unité</t>
        </is>
      </c>
    </row>
    <row r="18" ht="42.7" customHeight="1">
      <c r="B18" s="9" t="inlineStr">
        <is>
          <t>Référence</t>
        </is>
      </c>
      <c r="C18" s="9" t="inlineStr">
        <is>
          <t>Stock
théorique</t>
        </is>
      </c>
      <c r="D18" s="9" t="inlineStr">
        <is>
          <t>Stock
compté</t>
        </is>
      </c>
      <c r="E18" s="9" t="inlineStr">
        <is>
          <t>Prix d’achat
HT (€)</t>
        </is>
      </c>
      <c r="F18" s="9" t="inlineStr">
        <is>
          <t>Frais
(€)</t>
        </is>
      </c>
      <c r="G18" s="9" t="inlineStr">
        <is>
          <t>Prix de vente
HT (€)</t>
        </is>
      </c>
    </row>
    <row r="19">
      <c r="B19" s="10" t="inlineStr">
        <is>
          <t>Savon de Marseille, pain</t>
        </is>
      </c>
      <c r="C19" s="11" t="n">
        <v>40</v>
      </c>
      <c r="D19" s="11" t="n">
        <v>34</v>
      </c>
      <c r="E19" s="12" t="n">
        <v>1.2</v>
      </c>
      <c r="F19" s="12" t="n">
        <v>0.05</v>
      </c>
      <c r="G19" s="12" t="n">
        <v>2.1</v>
      </c>
    </row>
    <row r="20">
      <c r="B20" s="13" t="inlineStr">
        <is>
          <t>Bocal de miel 500 g</t>
        </is>
      </c>
      <c r="C20" s="14" t="n">
        <v>24</v>
      </c>
      <c r="D20" s="14" t="n">
        <v>26</v>
      </c>
      <c r="E20" s="15" t="n">
        <v>3.5</v>
      </c>
      <c r="F20" s="15" t="n">
        <v>0.15</v>
      </c>
      <c r="G20" s="15" t="n">
        <v>5.9</v>
      </c>
    </row>
    <row r="21">
      <c r="B21" s="10" t="inlineStr">
        <is>
          <t>Tablette de chocolat bio</t>
        </is>
      </c>
      <c r="C21" s="11" t="n">
        <v>30</v>
      </c>
      <c r="D21" s="11" t="n">
        <v>30</v>
      </c>
      <c r="E21" s="12" t="n">
        <v>1.8</v>
      </c>
      <c r="F21" s="12" t="n">
        <v>0.1</v>
      </c>
      <c r="G21" s="12" t="n">
        <v>3.2</v>
      </c>
    </row>
    <row r="22"/>
    <row r="23">
      <c r="B23" s="3" t="inlineStr">
        <is>
          <t>Les données du comptage — les silos de vrac (pesés)</t>
        </is>
      </c>
    </row>
    <row r="24" ht="42.7" customHeight="1">
      <c r="B24" s="9" t="inlineStr">
        <is>
          <t>Silo</t>
        </is>
      </c>
      <c r="C24" s="9" t="inlineStr">
        <is>
          <t>Tare du
contenant (kg)</t>
        </is>
      </c>
      <c r="D24" s="9" t="inlineStr">
        <is>
          <t>Pesée brute
(kg)</t>
        </is>
      </c>
      <c r="E24" s="9" t="inlineStr">
        <is>
          <t>Théorique
(kg)</t>
        </is>
      </c>
      <c r="F24" s="9" t="inlineStr">
        <is>
          <t>Prix de revient
(€ / kg)</t>
        </is>
      </c>
      <c r="G24" s="9" t="inlineStr">
        <is>
          <t>Prix de vente
(€ / kg)</t>
        </is>
      </c>
    </row>
    <row r="25">
      <c r="B25" s="10" t="inlineStr">
        <is>
          <t>Amandes décortiquées</t>
        </is>
      </c>
      <c r="C25" s="12" t="n">
        <v>0.6</v>
      </c>
      <c r="D25" s="12" t="n">
        <v>5.8</v>
      </c>
      <c r="E25" s="12" t="n">
        <v>5.6</v>
      </c>
      <c r="F25" s="12" t="n">
        <v>9</v>
      </c>
      <c r="G25" s="12" t="n">
        <v>14</v>
      </c>
    </row>
    <row r="26">
      <c r="B26" s="13" t="inlineStr">
        <is>
          <t>Riz long complet</t>
        </is>
      </c>
      <c r="C26" s="15" t="n">
        <v>0.8</v>
      </c>
      <c r="D26" s="15" t="n">
        <v>13.3</v>
      </c>
      <c r="E26" s="15" t="n">
        <v>12.5</v>
      </c>
      <c r="F26" s="15" t="n">
        <v>3</v>
      </c>
      <c r="G26" s="15" t="n">
        <v>4.8</v>
      </c>
    </row>
    <row r="27">
      <c r="B27" s="10" t="inlineStr">
        <is>
          <t>Café en grains bio</t>
        </is>
      </c>
      <c r="C27" s="12" t="n">
        <v>0.6</v>
      </c>
      <c r="D27" s="12" t="n">
        <v>4.1</v>
      </c>
      <c r="E27" s="12" t="n">
        <v>4.3</v>
      </c>
      <c r="F27" s="12" t="n">
        <v>12</v>
      </c>
      <c r="G27" s="12" t="n">
        <v>19</v>
      </c>
    </row>
    <row r="28"/>
    <row r="29" ht="29.8" customHeight="1">
      <c r="B29" s="16" t="inlineStr">
        <is>
          <t>L’aide-mémoire du module reste ouvert : cette révision se fait AVEC lui, et c’est le but — retrouver la méthode, pas la mémoire.</t>
        </is>
      </c>
    </row>
  </sheetData>
  <mergeCells count="8">
    <mergeCell ref="B6:C6"/>
    <mergeCell ref="B2:H2"/>
    <mergeCell ref="B29:H29"/>
    <mergeCell ref="G6:H6"/>
    <mergeCell ref="B12:H15"/>
    <mergeCell ref="B3:H3"/>
    <mergeCell ref="D6:F6"/>
    <mergeCell ref="B7:H9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2" customWidth="1" min="3" max="3"/>
    <col width="12" customWidth="1" min="4" max="4"/>
    <col width="13" customWidth="1" min="5" max="5"/>
    <col width="8" customWidth="1" min="6" max="6"/>
    <col width="13" customWidth="1" min="7" max="7"/>
    <col width="13" customWidth="1" min="8" max="8"/>
    <col width="8" customWidth="1" min="9" max="9"/>
    <col width="3" customWidth="1" min="10" max="10"/>
  </cols>
  <sheetData>
    <row r="1"/>
    <row r="2" ht="28" customHeight="1">
      <c r="B2" s="17" t="inlineStr">
        <is>
          <t>LE RAPPORT — écarts en unités, en kilos, et en euros</t>
        </is>
      </c>
    </row>
    <row r="3" ht="29.8" customHeight="1">
      <c r="B3" s="18" t="inlineStr">
        <is>
          <t>Écart = compté − théorique, signe gardé. Vrac : net = brut − tare, puis l’écart en kilos, puis les euros au prix de revient du kilo.</t>
        </is>
      </c>
    </row>
    <row r="4"/>
    <row r="5">
      <c r="B5" s="3" t="inlineStr">
        <is>
          <t>Les références à l’unité</t>
        </is>
      </c>
    </row>
    <row r="6" ht="42.7" customHeight="1">
      <c r="B6" s="9" t="inlineStr">
        <is>
          <t>Référence</t>
        </is>
      </c>
      <c r="C6" s="9" t="inlineStr">
        <is>
          <t>Théorique</t>
        </is>
      </c>
      <c r="D6" s="9" t="inlineStr">
        <is>
          <t>Compté</t>
        </is>
      </c>
      <c r="E6" s="9" t="inlineStr">
        <is>
          <t>Écart (unités)</t>
        </is>
      </c>
      <c r="F6" s="9" t="inlineStr">
        <is>
          <t>✓/✗</t>
        </is>
      </c>
      <c r="G6" s="9" t="inlineStr">
        <is>
          <t>Écart valorisé (€)</t>
        </is>
      </c>
      <c r="H6" s="9" t="inlineStr"/>
      <c r="I6" s="9" t="inlineStr">
        <is>
          <t>✓/✗</t>
        </is>
      </c>
    </row>
    <row r="7">
      <c r="B7" s="10" t="inlineStr">
        <is>
          <t>Savon de Marseille, pain</t>
        </is>
      </c>
      <c r="C7" s="11" t="n">
        <v>40</v>
      </c>
      <c r="D7" s="11" t="n">
        <v>34</v>
      </c>
      <c r="E7" s="19" t="n"/>
      <c r="F7" s="20">
        <f>IF(E7="","",IF(ABS(E7-REF!$B$2)&lt;=0.005,"✓","✗"))</f>
        <v/>
      </c>
      <c r="G7" s="21" t="n"/>
      <c r="H7" s="22" t="n"/>
      <c r="I7" s="20">
        <f>IF(G7="","",IF(ABS(G7-REF!$B$3)&lt;=0.005,"✓","✗"))</f>
        <v/>
      </c>
    </row>
    <row r="8">
      <c r="B8" s="13" t="inlineStr">
        <is>
          <t>Bocal de miel 500 g</t>
        </is>
      </c>
      <c r="C8" s="14" t="n">
        <v>24</v>
      </c>
      <c r="D8" s="14" t="n">
        <v>26</v>
      </c>
      <c r="E8" s="19" t="n"/>
      <c r="F8" s="20">
        <f>IF(E8="","",IF(ABS(E8-REF!$B$4)&lt;=0.005,"✓","✗"))</f>
        <v/>
      </c>
      <c r="G8" s="21" t="n"/>
      <c r="H8" s="23" t="n"/>
      <c r="I8" s="20">
        <f>IF(G8="","",IF(ABS(G8-REF!$B$5)&lt;=0.005,"✓","✗"))</f>
        <v/>
      </c>
    </row>
    <row r="9">
      <c r="B9" s="10" t="inlineStr">
        <is>
          <t>Tablette de chocolat bio</t>
        </is>
      </c>
      <c r="C9" s="11" t="n">
        <v>30</v>
      </c>
      <c r="D9" s="11" t="n">
        <v>30</v>
      </c>
      <c r="E9" s="19" t="n"/>
      <c r="F9" s="20">
        <f>IF(E9="","",IF(ABS(E9-REF!$B$6)&lt;=0.005,"✓","✗"))</f>
        <v/>
      </c>
      <c r="G9" s="21" t="n"/>
      <c r="H9" s="22" t="n"/>
      <c r="I9" s="20">
        <f>IF(G9="","",IF(ABS(G9-REF!$B$7)&lt;=0.005,"✓","✗"))</f>
        <v/>
      </c>
    </row>
    <row r="10"/>
    <row r="11">
      <c r="B11" s="3" t="inlineStr">
        <is>
          <t>Les silos de vrac</t>
        </is>
      </c>
    </row>
    <row r="12" ht="30" customHeight="1">
      <c r="B12" s="9" t="inlineStr">
        <is>
          <t>Silo</t>
        </is>
      </c>
      <c r="C12" s="9" t="inlineStr">
        <is>
          <t>Brut (kg)</t>
        </is>
      </c>
      <c r="D12" s="9" t="inlineStr">
        <is>
          <t>Tare (kg)</t>
        </is>
      </c>
      <c r="E12" s="9" t="inlineStr">
        <is>
          <t>Net (kg)</t>
        </is>
      </c>
      <c r="F12" s="9" t="inlineStr">
        <is>
          <t>✓/✗</t>
        </is>
      </c>
      <c r="G12" s="9" t="inlineStr">
        <is>
          <t>Écart (kg)</t>
        </is>
      </c>
      <c r="H12" s="9" t="inlineStr">
        <is>
          <t>Écart (€)</t>
        </is>
      </c>
      <c r="I12" s="9" t="inlineStr">
        <is>
          <t>✓/✗</t>
        </is>
      </c>
    </row>
    <row r="13">
      <c r="B13" s="10" t="inlineStr">
        <is>
          <t>Amandes décortiquées</t>
        </is>
      </c>
      <c r="C13" s="12" t="n">
        <v>5.8</v>
      </c>
      <c r="D13" s="12" t="n">
        <v>0.6</v>
      </c>
      <c r="E13" s="24" t="n"/>
      <c r="F13" s="20">
        <f>IF(E13="","",IF(ABS(E13-REF!$B$8)&lt;=0.005,"✓","✗"))</f>
        <v/>
      </c>
      <c r="G13" s="24" t="n"/>
      <c r="H13" s="21" t="n"/>
      <c r="I13" s="20">
        <f>IF(OR(G13="",H13=""),"",IF(AND(ABS(G13-REF!$B$9)&lt;=0.005,ABS(H13-REF!$B$10)&lt;=0.005),"✓","✗"))</f>
        <v/>
      </c>
    </row>
    <row r="14">
      <c r="B14" s="13" t="inlineStr">
        <is>
          <t>Riz long complet</t>
        </is>
      </c>
      <c r="C14" s="15" t="n">
        <v>13.3</v>
      </c>
      <c r="D14" s="15" t="n">
        <v>0.8</v>
      </c>
      <c r="E14" s="24" t="n"/>
      <c r="F14" s="20">
        <f>IF(E14="","",IF(ABS(E14-REF!$B$11)&lt;=0.005,"✓","✗"))</f>
        <v/>
      </c>
      <c r="G14" s="24" t="n"/>
      <c r="H14" s="21" t="n"/>
      <c r="I14" s="20">
        <f>IF(OR(G14="",H14=""),"",IF(AND(ABS(G14-REF!$B$12)&lt;=0.005,ABS(H14-REF!$B$13)&lt;=0.005),"✓","✗"))</f>
        <v/>
      </c>
    </row>
    <row r="15">
      <c r="B15" s="10" t="inlineStr">
        <is>
          <t>Café en grains bio</t>
        </is>
      </c>
      <c r="C15" s="12" t="n">
        <v>4.1</v>
      </c>
      <c r="D15" s="12" t="n">
        <v>0.6</v>
      </c>
      <c r="E15" s="24" t="n"/>
      <c r="F15" s="20">
        <f>IF(E15="","",IF(ABS(E15-REF!$B$14)&lt;=0.005,"✓","✗"))</f>
        <v/>
      </c>
      <c r="G15" s="24" t="n"/>
      <c r="H15" s="21" t="n"/>
      <c r="I15" s="20">
        <f>IF(OR(G15="",H15=""),"",IF(AND(ABS(G15-REF!$B$15)&lt;=0.005,ABS(H15-REF!$B$16)&lt;=0.005),"✓","✗"))</f>
        <v/>
      </c>
    </row>
    <row r="16"/>
    <row r="17" ht="29.8" customHeight="1">
      <c r="B17" s="16" t="inlineStr">
        <is>
          <t>Une ligne à zéro est un résultat — elle se remplit aussi, avec « 0 ». Et une balance non tarée aurait compté chaque contenant comme de la marchandise.</t>
        </is>
      </c>
    </row>
  </sheetData>
  <mergeCells count="3">
    <mergeCell ref="B3:I3"/>
    <mergeCell ref="B2:I2"/>
    <mergeCell ref="B17:I17"/>
  </mergeCells>
  <conditionalFormatting sqref="F7:F9">
    <cfRule type="expression" priority="1" dxfId="0">
      <formula>F7="✓"</formula>
    </cfRule>
    <cfRule type="expression" priority="2" dxfId="1">
      <formula>F7="✗"</formula>
    </cfRule>
  </conditionalFormatting>
  <conditionalFormatting sqref="I7:I9">
    <cfRule type="expression" priority="3" dxfId="0">
      <formula>I7="✓"</formula>
    </cfRule>
    <cfRule type="expression" priority="4" dxfId="1">
      <formula>I7="✗"</formula>
    </cfRule>
  </conditionalFormatting>
  <conditionalFormatting sqref="F13:F15">
    <cfRule type="expression" priority="5" dxfId="0">
      <formula>F13="✓"</formula>
    </cfRule>
    <cfRule type="expression" priority="6" dxfId="1">
      <formula>F13="✗"</formula>
    </cfRule>
  </conditionalFormatting>
  <conditionalFormatting sqref="I13:I15">
    <cfRule type="expression" priority="7" dxfId="0">
      <formula>I13="✓"</formula>
    </cfRule>
    <cfRule type="expression" priority="8" dxfId="1">
      <formula>I13="✗"</formula>
    </cfRule>
  </conditionalFormatting>
  <pageMargins left="0.75" right="0.75" top="1" bottom="1" header="0.5" footer="0.5"/>
  <pageSetup orientation="landscape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2" customWidth="1" min="3" max="3"/>
    <col width="18" customWidth="1" min="4" max="4"/>
    <col width="8" customWidth="1" min="5" max="5"/>
    <col width="20" customWidth="1" min="6" max="6"/>
    <col width="8" customWidth="1" min="7" max="7"/>
    <col width="3" customWidth="1" min="8" max="8"/>
  </cols>
  <sheetData>
    <row r="1"/>
    <row r="2" ht="28" customHeight="1">
      <c r="B2" s="17" t="inlineStr">
        <is>
          <t>ENQUÊTER — chaque écart passe au crible</t>
        </is>
      </c>
    </row>
    <row r="3" ht="29.8" customHeight="1">
      <c r="B3" s="18" t="inlineStr">
        <is>
          <t>Les pièces sont sous le tableau. Une pièce qui explique la ligne : cause tracée, démarque connue. Aucune pièce : elle reste inconnue.</t>
        </is>
      </c>
    </row>
    <row r="4"/>
    <row r="5" ht="30" customHeight="1">
      <c r="B5" s="9" t="inlineStr">
        <is>
          <t>Référence</t>
        </is>
      </c>
      <c r="C5" s="9" t="inlineStr">
        <is>
          <t>Écart</t>
        </is>
      </c>
      <c r="D5" s="9" t="inlineStr">
        <is>
          <t>La pièce (liste)</t>
        </is>
      </c>
      <c r="E5" s="9" t="inlineStr">
        <is>
          <t>✓/✗</t>
        </is>
      </c>
      <c r="F5" s="9" t="inlineStr">
        <is>
          <t>Classement (liste)</t>
        </is>
      </c>
      <c r="G5" s="9" t="inlineStr">
        <is>
          <t>✓/✗</t>
        </is>
      </c>
    </row>
    <row r="6" ht="26" customHeight="1">
      <c r="B6" s="10" t="inlineStr">
        <is>
          <t>Savon de Marseille, pain</t>
        </is>
      </c>
      <c r="C6" s="25" t="n">
        <v>-6</v>
      </c>
      <c r="D6" s="26" t="n"/>
      <c r="E6" s="20">
        <f>IF(D6="","",IF(UPPER(TRIM(D6))=REF!$B$17,"✓","✗"))</f>
        <v/>
      </c>
      <c r="F6" s="27" t="n"/>
      <c r="G6" s="20">
        <f>IF(F6="","",IF(UPPER(TRIM(F6))=REF!$B$18,"✓","✗"))</f>
        <v/>
      </c>
    </row>
    <row r="7" ht="26" customHeight="1">
      <c r="B7" s="13" t="inlineStr">
        <is>
          <t>Bocal de miel 500 g</t>
        </is>
      </c>
      <c r="C7" s="28" t="n">
        <v>2</v>
      </c>
      <c r="D7" s="26" t="n"/>
      <c r="E7" s="20">
        <f>IF(D7="","",IF(UPPER(TRIM(D7))=REF!$B$19,"✓","✗"))</f>
        <v/>
      </c>
      <c r="F7" s="27" t="n"/>
      <c r="G7" s="20">
        <f>IF(F7="","",IF(UPPER(TRIM(F7))=REF!$B$20,"✓","✗"))</f>
        <v/>
      </c>
    </row>
    <row r="8" ht="26" customHeight="1">
      <c r="B8" s="10" t="inlineStr">
        <is>
          <t>Amandes décortiquées</t>
        </is>
      </c>
      <c r="C8" s="29" t="n">
        <v>-0.4</v>
      </c>
      <c r="D8" s="26" t="n"/>
      <c r="E8" s="20">
        <f>IF(D8="","",IF(UPPER(TRIM(D8))=REF!$B$21,"✓","✗"))</f>
        <v/>
      </c>
      <c r="F8" s="27" t="n"/>
      <c r="G8" s="20">
        <f>IF(F8="","",IF(UPPER(TRIM(F8))=REF!$B$22,"✓","✗"))</f>
        <v/>
      </c>
    </row>
    <row r="9" ht="26" customHeight="1">
      <c r="B9" s="13" t="inlineStr">
        <is>
          <t>Café en grains bio</t>
        </is>
      </c>
      <c r="C9" s="30" t="n">
        <v>-0.8</v>
      </c>
      <c r="D9" s="26" t="n"/>
      <c r="E9" s="20">
        <f>IF(D9="","",IF(UPPER(TRIM(D9))=REF!$B$23,"✓","✗"))</f>
        <v/>
      </c>
      <c r="F9" s="27" t="n"/>
      <c r="G9" s="20">
        <f>IF(F9="","",IF(UPPER(TRIM(F9))=REF!$B$24,"✓","✗"))</f>
        <v/>
      </c>
    </row>
    <row r="10"/>
    <row r="11">
      <c r="B11" s="3" t="inlineStr">
        <is>
          <t>Les pièces de l’enquête</t>
        </is>
      </c>
    </row>
    <row r="12" ht="30" customHeight="1">
      <c r="B12" s="31" t="inlineStr">
        <is>
          <t>P1</t>
        </is>
      </c>
      <c r="C12" s="32" t="inlineStr">
        <is>
          <t>Journal des saisies, il y a trois semaines : « casse — 2 bocaux de miel 500 g ». L’équipe confirme : jamais jetés, remis en rayon.</t>
        </is>
      </c>
      <c r="D12" s="5" t="n"/>
      <c r="E12" s="5" t="n"/>
      <c r="F12" s="5" t="n"/>
      <c r="G12" s="5" t="n"/>
    </row>
    <row r="13" ht="30" customHeight="1">
      <c r="B13" s="31" t="inlineStr">
        <is>
          <t>P2</t>
        </is>
      </c>
      <c r="C13" s="32" t="inlineStr">
        <is>
          <t>Témoignage de mercredi : un sachet de 0,8 kg de café en grains renversé au remplissage du silo, balayé et jeté — aucune saisie.</t>
        </is>
      </c>
      <c r="D13" s="5" t="n"/>
      <c r="E13" s="5" t="n"/>
      <c r="F13" s="5" t="n"/>
      <c r="G13" s="5" t="n"/>
    </row>
    <row r="14"/>
    <row r="15" ht="29.8" customHeight="1">
      <c r="B15" s="16" t="inlineStr">
        <is>
          <t>Le chocolat et le riz ne figurent pas dans le tableau : leurs lignes tombent juste — c’est aussi un résultat, celui d’un magasin bien tenu.</t>
        </is>
      </c>
    </row>
  </sheetData>
  <mergeCells count="5">
    <mergeCell ref="B3:G3"/>
    <mergeCell ref="B2:G2"/>
    <mergeCell ref="C12:G12"/>
    <mergeCell ref="C13:G13"/>
    <mergeCell ref="B15:G15"/>
  </mergeCells>
  <conditionalFormatting sqref="E6:E9">
    <cfRule type="expression" priority="1" dxfId="0">
      <formula>E6="✓"</formula>
    </cfRule>
    <cfRule type="expression" priority="2" dxfId="1">
      <formula>E6="✗"</formula>
    </cfRule>
  </conditionalFormatting>
  <conditionalFormatting sqref="G6:G9">
    <cfRule type="expression" priority="3" dxfId="0">
      <formula>G6="✓"</formula>
    </cfRule>
    <cfRule type="expression" priority="4" dxfId="1">
      <formula>G6="✗"</formula>
    </cfRule>
  </conditionalFormatting>
  <dataValidations count="2">
    <dataValidation sqref="D6 D7 D8 D9" showDropDown="0" showInputMessage="0" showErrorMessage="0" allowBlank="1" type="list">
      <formula1>"P1,P2,aucune"</formula1>
    </dataValidation>
    <dataValidation sqref="F6 F7 F8 F9" showDropDown="0" showInputMessage="0" showErrorMessage="0" allowBlank="1" type="list">
      <formula1>"tracée → connue,rien → inconnue"</formula1>
    </dataValidation>
  </dataValidations>
  <pageMargins left="0.75" right="0.75" top="1" bottom="1" header="0.5" footer="0.5"/>
  <pageSetup orientation="landscape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D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5" customWidth="1" min="3" max="3"/>
    <col width="8" customWidth="1" min="4" max="4"/>
    <col width="3" customWidth="1" min="5" max="5"/>
  </cols>
  <sheetData>
    <row r="1"/>
    <row r="2" ht="28" customHeight="1">
      <c r="B2" s="17" t="inlineStr">
        <is>
          <t>VALORISER — la perte de café aux trois prix</t>
        </is>
      </c>
    </row>
    <row r="3" ht="42.7" customHeight="1">
      <c r="B3" s="18" t="inlineStr">
        <is>
          <t>Le sachet renversé : 0,80 kg de café en grains. Prix de revient et prix de vente au kilo sont sur la feuille 1. L’addition de contrôle ferme la feuille.</t>
        </is>
      </c>
    </row>
    <row r="4"/>
    <row r="5" ht="28.5" customHeight="1">
      <c r="B5" s="33" t="inlineStr">
        <is>
          <t>Valorisation au prix de revient — la trésorerie sortie (€)</t>
        </is>
      </c>
      <c r="C5" s="21" t="n"/>
      <c r="D5" s="20">
        <f>IF(C5="","",IF(ABS(C5-REF!$B$25)&lt;=0.005,"✓","✗"))</f>
        <v/>
      </c>
    </row>
    <row r="6" ht="28.5" customHeight="1">
      <c r="B6" s="34" t="inlineStr">
        <is>
          <t>Valorisation au prix de vente — le chiffre d’affaires envolé (€)</t>
        </is>
      </c>
      <c r="C6" s="21" t="n"/>
      <c r="D6" s="20">
        <f>IF(C6="","",IF(ABS(C6-REF!$B$26)&lt;=0.005,"✓","✗"))</f>
        <v/>
      </c>
    </row>
    <row r="7" ht="28.5" customHeight="1">
      <c r="B7" s="33" t="inlineStr">
        <is>
          <t>Marge brute au kilo : prix de vente − prix de revient (€ / kg)</t>
        </is>
      </c>
      <c r="C7" s="35" t="n"/>
      <c r="D7" s="20">
        <f>IF(C7="","",IF(ABS(C7-REF!$B$27)&lt;=0.005,"✓","✗"))</f>
        <v/>
      </c>
    </row>
    <row r="8" ht="28.5" customHeight="1">
      <c r="B8" s="34" t="inlineStr">
        <is>
          <t>Valorisation à la marge brute — la rentabilité perdue (€)</t>
        </is>
      </c>
      <c r="C8" s="21" t="n"/>
      <c r="D8" s="20">
        <f>IF(C8="","",IF(ABS(C8-REF!$B$28)&lt;=0.005,"✓","✗"))</f>
        <v/>
      </c>
    </row>
    <row r="9" ht="28.5" customHeight="1">
      <c r="B9" s="33" t="inlineStr">
        <is>
          <t>L’addition de contrôle : revient + marge perdue (€)</t>
        </is>
      </c>
      <c r="C9" s="21" t="n"/>
      <c r="D9" s="20">
        <f>IF(C9="","",IF(ABS(C9-REF!$B$29)&lt;=0.005,"✓","✗"))</f>
        <v/>
      </c>
    </row>
    <row r="10"/>
    <row r="11" ht="42.7" customHeight="1">
      <c r="B11" s="36" t="inlineStr">
        <is>
          <t>Si la dernière ligne ne redonne pas la valorisation au prix de vente, un des trois montants est faux — c’est exactement à cela qu’elle sert.</t>
        </is>
      </c>
    </row>
  </sheetData>
  <mergeCells count="3">
    <mergeCell ref="B11:D11"/>
    <mergeCell ref="B3:D3"/>
    <mergeCell ref="B2:D2"/>
  </mergeCells>
  <conditionalFormatting sqref="D5:D9">
    <cfRule type="expression" priority="1" dxfId="0">
      <formula>D5="✓"</formula>
    </cfRule>
    <cfRule type="expression" priority="2" dxfId="1">
      <formula>D5="✗"</formula>
    </cfRule>
  </conditionalFormatting>
  <pageMargins left="0.75" right="0.75" top="1" bottom="1" header="0.5" footer="0.5"/>
  <pageSetup orientation="landscape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D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15" customWidth="1" min="3" max="3"/>
    <col width="8" customWidth="1" min="4" max="4"/>
    <col width="3" customWidth="1" min="5" max="5"/>
  </cols>
  <sheetData>
    <row r="1"/>
    <row r="2" ht="28" customHeight="1">
      <c r="B2" s="17" t="inlineStr">
        <is>
          <t>LE TAUX — le mois d’AU GRAIN PRÈS</t>
        </is>
      </c>
    </row>
    <row r="3" ht="42.7" customHeight="1">
      <c r="B3" s="18" t="inlineStr">
        <is>
          <t>Le mois : 18400,00 € de chiffre d’affaires HT, 276,00 € de démarque valorisée au prix de vente. Le mois précédent, le taux était de 1,1 %.</t>
        </is>
      </c>
    </row>
    <row r="4"/>
    <row r="5" ht="24" customHeight="1">
      <c r="B5" s="34" t="inlineStr">
        <is>
          <t>Le taux de démarque du mois (%)</t>
        </is>
      </c>
      <c r="C5" s="37" t="n"/>
      <c r="D5" s="20">
        <f>IF(C5="","",IF(ABS(C5-REF!$B$30)&lt;=0.01,"✓","✗"))</f>
        <v/>
      </c>
    </row>
    <row r="6" ht="30" customHeight="1">
      <c r="B6" s="33" t="inlineStr">
        <is>
          <t>Que dit la comparaison avec le mois précédent ? (liste)</t>
        </is>
      </c>
      <c r="C6" s="27" t="n"/>
      <c r="D6" s="20">
        <f>IF(C6="","",IF(UPPER(TRIM(C6))=REF!$B$31,"✓","✗"))</f>
        <v/>
      </c>
    </row>
    <row r="7"/>
    <row r="8" ht="29.8" customHeight="1">
      <c r="B8" s="16" t="inlineStr">
        <is>
          <t>Un taux ne dit jamais la cause — il dit la tendance. La cause, c’est l’enquête de la feuille 3 qui la donne.</t>
        </is>
      </c>
    </row>
  </sheetData>
  <mergeCells count="3">
    <mergeCell ref="B3:D3"/>
    <mergeCell ref="B8:D8"/>
    <mergeCell ref="B2:D2"/>
  </mergeCells>
  <conditionalFormatting sqref="D5:D6">
    <cfRule type="expression" priority="1" dxfId="0">
      <formula>D5="✓"</formula>
    </cfRule>
    <cfRule type="expression" priority="2" dxfId="1">
      <formula>D5="✗"</formula>
    </cfRule>
  </conditionalFormatting>
  <dataValidations count="1">
    <dataValidation sqref="C6" showDropDown="0" showInputMessage="0" showErrorMessage="0" allowBlank="1" type="list">
      <formula1>"il monte — c’est l’alerte,il baisse — le plan agit,rien : un taux seul suffit"</formula1>
    </dataValidation>
  </dataValidations>
  <pageMargins left="0.75" right="0.75" top="1" bottom="1" header="0.5" footer="0.5"/>
  <pageSetup orientation="landscape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10" customWidth="1" min="3" max="3"/>
    <col width="10" customWidth="1" min="4" max="4"/>
    <col width="12" customWidth="1" min="5" max="5"/>
    <col width="3" customWidth="1" min="6" max="6"/>
    <col width="24.6" customWidth="1" min="7" max="7"/>
    <col width="22.5" customWidth="1" min="8" max="8"/>
    <col width="52" customWidth="1" min="9" max="9"/>
    <col width="3" customWidth="1" min="10" max="10"/>
  </cols>
  <sheetData>
    <row r="1"/>
    <row r="2" ht="28" customHeight="1">
      <c r="B2" s="17" t="inlineStr">
        <is>
          <t>VOTRE SCORE</t>
        </is>
      </c>
      <c r="G2" s="17" t="inlineStr">
        <is>
          <t>CORRIGÉ COMMENTÉ</t>
        </is>
      </c>
    </row>
    <row r="3" ht="20" customHeight="1">
      <c r="B3" s="2" t="inlineStr">
        <is>
          <t>Il se met à jour tout seul, feuille par feuille.</t>
        </is>
      </c>
      <c r="G3" s="18" t="inlineStr">
        <is>
          <t>À lire après avoir tout tenté. Les valeurs sont déjà contrôlées : ici, on explique.</t>
        </is>
      </c>
    </row>
    <row r="4"/>
    <row r="5" ht="30" customHeight="1">
      <c r="B5" s="9" t="inlineStr">
        <is>
          <t>Feuille</t>
        </is>
      </c>
      <c r="C5" s="9" t="inlineStr">
        <is>
          <t>Justes</t>
        </is>
      </c>
      <c r="D5" s="9" t="inlineStr">
        <is>
          <t>Réponses</t>
        </is>
      </c>
      <c r="E5" s="9" t="inlineStr">
        <is>
          <t>Taux</t>
        </is>
      </c>
      <c r="G5" s="9" t="inlineStr">
        <is>
          <t>Le point</t>
        </is>
      </c>
      <c r="H5" s="9" t="inlineStr">
        <is>
          <t>Le chiffre</t>
        </is>
      </c>
      <c r="I5" s="9" t="inlineStr">
        <is>
          <t>Ce qu’il faut comprendre</t>
        </is>
      </c>
    </row>
    <row r="6" ht="68.5" customHeight="1">
      <c r="B6" s="10" t="inlineStr">
        <is>
          <t>2. Le rapport</t>
        </is>
      </c>
      <c r="C6" s="38">
        <f>IF('2. Le rapport'!F7="✓",1,0)+IF('2. Le rapport'!I7="✓",1,0)+IF('2. Le rapport'!F8="✓",1,0)+IF('2. Le rapport'!I8="✓",1,0)+IF('2. Le rapport'!F9="✓",1,0)+IF('2. Le rapport'!I9="✓",1,0)+IF('2. Le rapport'!F13="✓",1,0)+IF('2. Le rapport'!I13="✓",1,0)+IF('2. Le rapport'!F14="✓",1,0)+IF('2. Le rapport'!I14="✓",1,0)+IF('2. Le rapport'!F15="✓",1,0)+IF('2. Le rapport'!I15="✓",1,0)</f>
        <v/>
      </c>
      <c r="D6" s="38" t="n">
        <v>12</v>
      </c>
      <c r="E6" s="39">
        <f>IF(D6=0,"",C6/D6)</f>
        <v/>
      </c>
      <c r="G6" s="10" t="inlineStr">
        <is>
          <t>Le jour du comptage</t>
        </is>
      </c>
      <c r="H6" s="40" t="inlineStr">
        <is>
          <t>le lundi</t>
        </is>
      </c>
      <c r="I6" s="41" t="inlineStr">
        <is>
          <t>FRESH &amp; CO compte la veille de la livraison ; AU GRAIN PRÈS compte son jour de FERMETURE — rien à bloquer, le magasin dort. Deux magasins, deux réponses, un seul principe : compter quand le stock ne bouge pas.</t>
        </is>
      </c>
    </row>
    <row r="7" ht="44" customHeight="1">
      <c r="B7" s="13" t="inlineStr">
        <is>
          <t>3. Enquêter</t>
        </is>
      </c>
      <c r="C7" s="42">
        <f>IF('3. Enquêter'!E6="✓",1,0)+IF('3. Enquêter'!G6="✓",1,0)+IF('3. Enquêter'!E7="✓",1,0)+IF('3. Enquêter'!G7="✓",1,0)+IF('3. Enquêter'!E8="✓",1,0)+IF('3. Enquêter'!G8="✓",1,0)+IF('3. Enquêter'!E9="✓",1,0)+IF('3. Enquêter'!G9="✓",1,0)</f>
        <v/>
      </c>
      <c r="D7" s="42" t="n">
        <v>8</v>
      </c>
      <c r="E7" s="43">
        <f>IF(D7=0,"",C7/D7)</f>
        <v/>
      </c>
      <c r="G7" s="13" t="inlineStr">
        <is>
          <t>La tare</t>
        </is>
      </c>
      <c r="H7" s="44" t="inlineStr">
        <is>
          <t>net = brut − tare</t>
        </is>
      </c>
      <c r="I7" s="45" t="inlineStr">
        <is>
          <t>Le riz : 13,30 − 0,80 = 12,50 kg — et la ligne tombe juste. Sans la tare, chaque silo aurait affiché un excédent fantôme du poids de son contenant.</t>
        </is>
      </c>
    </row>
    <row r="8" ht="68.5" customHeight="1">
      <c r="B8" s="10" t="inlineStr">
        <is>
          <t>4. Valoriser</t>
        </is>
      </c>
      <c r="C8" s="38">
        <f>IF('4. Valoriser'!D5="✓",1,0)+IF('4. Valoriser'!D6="✓",1,0)+IF('4. Valoriser'!D7="✓",1,0)+IF('4. Valoriser'!D8="✓",1,0)+IF('4. Valoriser'!D9="✓",1,0)</f>
        <v/>
      </c>
      <c r="D8" s="38" t="n">
        <v>5</v>
      </c>
      <c r="E8" s="39">
        <f>IF(D8=0,"",C8/D8)</f>
        <v/>
      </c>
      <c r="G8" s="10" t="inlineStr">
        <is>
          <t>Le savon</t>
        </is>
      </c>
      <c r="H8" s="40" t="inlineStr">
        <is>
          <t>− 6 · − 7,20 €</t>
        </is>
      </c>
      <c r="I8" s="41" t="inlineStr">
        <is>
          <t>Aucune pièce ne l’explique : démarque INCONNUE. Petit, cher au gramme, glissable dans une poche — dans une petite surface sans portique, la réponse est l’implantation à vue et le comptage régulier, pas le soupçon.</t>
        </is>
      </c>
    </row>
    <row r="9" ht="68.5" customHeight="1">
      <c r="B9" s="13" t="inlineStr">
        <is>
          <t>5. Le taux</t>
        </is>
      </c>
      <c r="C9" s="42">
        <f>IF('5. Le taux'!D5="✓",1,0)+IF('5. Le taux'!D6="✓",1,0)</f>
        <v/>
      </c>
      <c r="D9" s="42" t="n">
        <v>2</v>
      </c>
      <c r="E9" s="43">
        <f>IF(D9=0,"",C9/D9)</f>
        <v/>
      </c>
      <c r="G9" s="13" t="inlineStr">
        <is>
          <t>Le miel</t>
        </is>
      </c>
      <c r="H9" s="44" t="inlineStr">
        <is>
          <t>+2</t>
        </is>
      </c>
      <c r="I9" s="45" t="inlineStr">
        <is>
          <t>La casse avait été SAISIE — le stock théorique avait baissé — mais les bocaux, intacts, sont restés en rayon : le comptage les retrouve. Un excédent s’explique aussi, et celui-ci se corrige en annulant la casse saisie à tort.</t>
        </is>
      </c>
    </row>
    <row r="10" ht="44" customHeight="1">
      <c r="B10" s="46" t="inlineStr">
        <is>
          <t>TOTAL</t>
        </is>
      </c>
      <c r="C10" s="31">
        <f>SUM(C6:C9)</f>
        <v/>
      </c>
      <c r="D10" s="31" t="n">
        <v>27</v>
      </c>
      <c r="E10" s="47">
        <f>C10/D10</f>
        <v/>
      </c>
      <c r="G10" s="10" t="inlineStr">
        <is>
          <t>Les amandes</t>
        </is>
      </c>
      <c r="H10" s="40" t="inlineStr">
        <is>
          <t>− 0,40 kg</t>
        </is>
      </c>
      <c r="I10" s="41" t="inlineStr">
        <is>
          <t>Rien de tracé : pesées clients généreuses, grignotage, évaporation de silo — l’inconnue du vrac se surveille par des pesées de contrôle régulières.</t>
        </is>
      </c>
    </row>
    <row r="11" ht="55.6" customHeight="1">
      <c r="G11" s="13" t="inlineStr">
        <is>
          <t>Le café</t>
        </is>
      </c>
      <c r="H11" s="44" t="inlineStr">
        <is>
          <t>− 0,80 kg → − 9,60 €</t>
        </is>
      </c>
      <c r="I11" s="45" t="inlineStr">
        <is>
          <t>Le témoignage est formel : renversé, jeté, jamais saisi. La cause est TRACÉE — la perte devient connue, et le geste à corriger est la saisie immédiate, pas le balayage.</t>
        </is>
      </c>
    </row>
    <row r="12" ht="55.6" customHeight="1">
      <c r="B12" s="48">
        <f>IF(E10=1,"Sans faute. La méthode du module tient dans un magasin que vous n’aviez jamais vu — c’est exactement le but.",IF(E10&gt;=0.8,"Très bien. Reprenez les lignes marquées ✗ : presque toujours la même étape — souvent le signe, ou la tare.",IF(E10&gt;=0.5,"À consolider. Refaites la feuille 2 ligne à ligne, la tare d’abord, le signe ensuite — le reste en découle.","Reprenez l’aide-mémoire section par section, puis refaites la feuille 2 avant tout le reste.")))</f>
        <v/>
      </c>
      <c r="C12" s="5" t="n"/>
      <c r="D12" s="5" t="n"/>
      <c r="E12" s="5" t="n"/>
      <c r="G12" s="10" t="inlineStr">
        <is>
          <t>Les trois prix du café</t>
        </is>
      </c>
      <c r="H12" s="40" t="inlineStr">
        <is>
          <t>9,60 / 15,20 / 5,60</t>
        </is>
      </c>
      <c r="I12" s="41" t="inlineStr">
        <is>
          <t>Revient 9,60 € (la trésorerie), vente 15,20 € (le CA envolé), marge 5,60 € (la rentabilité) — et 9,60 + 5,60 = 15,20 : l’addition de contrôle ferme la valorisation.</t>
        </is>
      </c>
    </row>
    <row r="13" ht="44" customHeight="1">
      <c r="B13" s="5" t="n"/>
      <c r="C13" s="5" t="n"/>
      <c r="D13" s="5" t="n"/>
      <c r="E13" s="5" t="n"/>
      <c r="G13" s="13" t="inlineStr">
        <is>
          <t>Le taux</t>
        </is>
      </c>
      <c r="H13" s="44" t="inlineStr">
        <is>
          <t>1,50 %</t>
        </is>
      </c>
      <c r="I13" s="45" t="inlineStr">
        <is>
          <t>276,00 ÷ 18400,00 × 100 = 1,50 %, contre 1,1 % le mois précédent : il monte, c’est l’alerte — et la cause est à chercher, jamais à deviner.</t>
        </is>
      </c>
    </row>
    <row r="14"/>
    <row r="15" ht="29.8" customHeight="1">
      <c r="G15" s="16" t="inlineStr">
        <is>
          <t>La question à se poser en poste : est-ce que je sais dire, pour chaque écart, s’il est expliqué — et combien il coûte ?</t>
        </is>
      </c>
    </row>
  </sheetData>
  <mergeCells count="6">
    <mergeCell ref="G2:I2"/>
    <mergeCell ref="B12:E13"/>
    <mergeCell ref="G3:I3"/>
    <mergeCell ref="B3:E3"/>
    <mergeCell ref="B2:E2"/>
    <mergeCell ref="G15:I15"/>
  </mergeCells>
  <pageMargins left="0.75" right="0.75" top="1" bottom="1" header="0.5" footer="0.5"/>
  <pageSetup orientation="landscape" fitToHeight="0" fitToWidth="1"/>
  <rowBreaks count="1" manualBreakCount="1">
    <brk id="16" min="0" max="16383" man="1"/>
  </rowBreak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25.4" customWidth="1" min="2" max="2"/>
  </cols>
  <sheetData>
    <row r="1">
      <c r="A1" s="22" t="inlineStr">
        <is>
          <t>clé</t>
        </is>
      </c>
      <c r="B1" s="22" t="inlineStr">
        <is>
          <t>valeur</t>
        </is>
      </c>
    </row>
    <row r="2">
      <c r="A2" s="22" t="inlineStr">
        <is>
          <t>ue_0</t>
        </is>
      </c>
      <c r="B2" s="22" t="n">
        <v>-6</v>
      </c>
    </row>
    <row r="3">
      <c r="A3" s="22" t="inlineStr">
        <is>
          <t>ux_0</t>
        </is>
      </c>
      <c r="B3" s="22" t="n">
        <v>-7.2</v>
      </c>
    </row>
    <row r="4">
      <c r="A4" s="22" t="inlineStr">
        <is>
          <t>ue_1</t>
        </is>
      </c>
      <c r="B4" s="22" t="n">
        <v>2</v>
      </c>
    </row>
    <row r="5">
      <c r="A5" s="22" t="inlineStr">
        <is>
          <t>ux_1</t>
        </is>
      </c>
      <c r="B5" s="22" t="n">
        <v>7</v>
      </c>
    </row>
    <row r="6">
      <c r="A6" s="22" t="inlineStr">
        <is>
          <t>ue_2</t>
        </is>
      </c>
      <c r="B6" s="22" t="n">
        <v>0</v>
      </c>
    </row>
    <row r="7">
      <c r="A7" s="22" t="inlineStr">
        <is>
          <t>ux_2</t>
        </is>
      </c>
      <c r="B7" s="22" t="n">
        <v>0</v>
      </c>
    </row>
    <row r="8">
      <c r="A8" s="22" t="inlineStr">
        <is>
          <t>vn_0</t>
        </is>
      </c>
      <c r="B8" s="22" t="n">
        <v>5.2</v>
      </c>
    </row>
    <row r="9">
      <c r="A9" s="22" t="inlineStr">
        <is>
          <t>ve_0</t>
        </is>
      </c>
      <c r="B9" s="22" t="n">
        <v>-0.4</v>
      </c>
    </row>
    <row r="10">
      <c r="A10" s="22" t="inlineStr">
        <is>
          <t>vx_0</t>
        </is>
      </c>
      <c r="B10" s="22" t="n">
        <v>-3.6</v>
      </c>
    </row>
    <row r="11">
      <c r="A11" s="22" t="inlineStr">
        <is>
          <t>vn_1</t>
        </is>
      </c>
      <c r="B11" s="22" t="n">
        <v>12.5</v>
      </c>
    </row>
    <row r="12">
      <c r="A12" s="22" t="inlineStr">
        <is>
          <t>ve_1</t>
        </is>
      </c>
      <c r="B12" s="22" t="n">
        <v>0</v>
      </c>
    </row>
    <row r="13">
      <c r="A13" s="22" t="inlineStr">
        <is>
          <t>vx_1</t>
        </is>
      </c>
      <c r="B13" s="22" t="n">
        <v>0</v>
      </c>
    </row>
    <row r="14">
      <c r="A14" s="22" t="inlineStr">
        <is>
          <t>vn_2</t>
        </is>
      </c>
      <c r="B14" s="22" t="n">
        <v>3.5</v>
      </c>
    </row>
    <row r="15">
      <c r="A15" s="22" t="inlineStr">
        <is>
          <t>ve_2</t>
        </is>
      </c>
      <c r="B15" s="22" t="n">
        <v>-0.8</v>
      </c>
    </row>
    <row r="16">
      <c r="A16" s="22" t="inlineStr">
        <is>
          <t>vx_2</t>
        </is>
      </c>
      <c r="B16" s="22" t="n">
        <v>-9.6</v>
      </c>
    </row>
    <row r="17">
      <c r="A17" s="22" t="inlineStr">
        <is>
          <t>p_0</t>
        </is>
      </c>
      <c r="B17" s="22" t="inlineStr">
        <is>
          <t>AUCUNE</t>
        </is>
      </c>
    </row>
    <row r="18">
      <c r="A18" s="22" t="inlineStr">
        <is>
          <t>c_0</t>
        </is>
      </c>
      <c r="B18" s="22" t="inlineStr">
        <is>
          <t>RIEN → INCONNUE</t>
        </is>
      </c>
    </row>
    <row r="19">
      <c r="A19" s="22" t="inlineStr">
        <is>
          <t>p_1</t>
        </is>
      </c>
      <c r="B19" s="22" t="inlineStr">
        <is>
          <t>P1</t>
        </is>
      </c>
    </row>
    <row r="20">
      <c r="A20" s="22" t="inlineStr">
        <is>
          <t>c_1</t>
        </is>
      </c>
      <c r="B20" s="22" t="inlineStr">
        <is>
          <t>TRACÉE → CONNUE</t>
        </is>
      </c>
    </row>
    <row r="21">
      <c r="A21" s="22" t="inlineStr">
        <is>
          <t>p_2</t>
        </is>
      </c>
      <c r="B21" s="22" t="inlineStr">
        <is>
          <t>AUCUNE</t>
        </is>
      </c>
    </row>
    <row r="22">
      <c r="A22" s="22" t="inlineStr">
        <is>
          <t>c_2</t>
        </is>
      </c>
      <c r="B22" s="22" t="inlineStr">
        <is>
          <t>RIEN → INCONNUE</t>
        </is>
      </c>
    </row>
    <row r="23">
      <c r="A23" s="22" t="inlineStr">
        <is>
          <t>p_3</t>
        </is>
      </c>
      <c r="B23" s="22" t="inlineStr">
        <is>
          <t>P2</t>
        </is>
      </c>
    </row>
    <row r="24">
      <c r="A24" s="22" t="inlineStr">
        <is>
          <t>c_3</t>
        </is>
      </c>
      <c r="B24" s="22" t="inlineStr">
        <is>
          <t>TRACÉE → CONNUE</t>
        </is>
      </c>
    </row>
    <row r="25">
      <c r="A25" s="22" t="inlineStr">
        <is>
          <t>rev</t>
        </is>
      </c>
      <c r="B25" s="22" t="n">
        <v>9.6</v>
      </c>
    </row>
    <row r="26">
      <c r="A26" s="22" t="inlineStr">
        <is>
          <t>ven</t>
        </is>
      </c>
      <c r="B26" s="22" t="n">
        <v>15.2</v>
      </c>
    </row>
    <row r="27">
      <c r="A27" s="22" t="inlineStr">
        <is>
          <t>mkg</t>
        </is>
      </c>
      <c r="B27" s="22" t="n">
        <v>7</v>
      </c>
    </row>
    <row r="28">
      <c r="A28" s="22" t="inlineStr">
        <is>
          <t>mpe</t>
        </is>
      </c>
      <c r="B28" s="22" t="n">
        <v>5.6</v>
      </c>
    </row>
    <row r="29">
      <c r="A29" s="22" t="inlineStr">
        <is>
          <t>add</t>
        </is>
      </c>
      <c r="B29" s="22" t="n">
        <v>15.2</v>
      </c>
    </row>
    <row r="30">
      <c r="A30" s="22" t="inlineStr">
        <is>
          <t>tx</t>
        </is>
      </c>
      <c r="B30" s="22" t="n">
        <v>1.5</v>
      </c>
    </row>
    <row r="31">
      <c r="A31" s="22" t="inlineStr">
        <is>
          <t>lect</t>
        </is>
      </c>
      <c r="B31" s="22" t="inlineStr">
        <is>
          <t>IL MONTE — C’EST L’ALERTE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C2B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2026-08-27T15:10:11Z</dcterms:created>
  <dcterms:modified xmlns:dcterms="http://purl.org/dc/terms/" xmlns:xsi="http://www.w3.org/2001/XMLSchema-instance" xsi:type="dcterms:W3CDTF">2026-08-27T15:10:11Z</dcterms:modified>
</cp:coreProperties>
</file>